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Enrica\Google Drive\FEAMP\FMS_Mis. 1.B_Concessione\"/>
    </mc:Choice>
  </mc:AlternateContent>
  <xr:revisionPtr revIDLastSave="0" documentId="13_ncr:1_{4FBDC6AF-6678-4ABF-A194-CBC8CB958087}" xr6:coauthVersionLast="45" xr6:coauthVersionMax="45" xr10:uidLastSave="{00000000-0000-0000-0000-000000000000}"/>
  <bookViews>
    <workbookView xWindow="-20" yWindow="10690" windowWidth="19420" windowHeight="10420" activeTab="2" xr2:uid="{00000000-000D-0000-FFFF-FFFF00000000}"/>
  </bookViews>
  <sheets>
    <sheet name="Allegato A" sheetId="1" r:id="rId1"/>
    <sheet name="Allegato B" sheetId="2" r:id="rId2"/>
    <sheet name="Allegato C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3" i="2"/>
  <c r="I13" i="2"/>
  <c r="H13" i="2"/>
  <c r="J7" i="2"/>
  <c r="I7" i="2"/>
  <c r="H7" i="2"/>
  <c r="I10" i="2"/>
  <c r="H10" i="2"/>
  <c r="H7" i="3"/>
  <c r="G7" i="3"/>
  <c r="J16" i="2"/>
  <c r="J14" i="2"/>
  <c r="J11" i="2"/>
  <c r="J6" i="2"/>
  <c r="J5" i="2"/>
  <c r="I16" i="2"/>
  <c r="H16" i="2"/>
  <c r="J15" i="2"/>
  <c r="I15" i="2"/>
  <c r="H15" i="2"/>
  <c r="I14" i="2"/>
  <c r="H14" i="2"/>
  <c r="J12" i="2"/>
  <c r="I12" i="2"/>
  <c r="H12" i="2"/>
  <c r="I11" i="2"/>
  <c r="H11" i="2"/>
  <c r="J9" i="2"/>
  <c r="I9" i="2"/>
  <c r="H9" i="2"/>
  <c r="I6" i="2"/>
  <c r="H6" i="2"/>
  <c r="I5" i="2"/>
  <c r="H5" i="2"/>
  <c r="J4" i="2"/>
  <c r="I4" i="2"/>
  <c r="H4" i="2"/>
  <c r="G17" i="2"/>
  <c r="J17" i="2"/>
  <c r="H17" i="2"/>
  <c r="I17" i="2"/>
  <c r="I20" i="1"/>
  <c r="J20" i="1"/>
</calcChain>
</file>

<file path=xl/sharedStrings.xml><?xml version="1.0" encoding="utf-8"?>
<sst xmlns="http://schemas.openxmlformats.org/spreadsheetml/2006/main" count="183" uniqueCount="94">
  <si>
    <t>Punteggio</t>
  </si>
  <si>
    <t>Importo Spesa ammissibile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</si>
  <si>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</si>
  <si>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</si>
  <si>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</si>
  <si>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</si>
  <si>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</si>
  <si>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</si>
  <si>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</si>
  <si>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</si>
  <si>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Contributo concesso</t>
  </si>
  <si>
    <t xml:space="preserve"> </t>
  </si>
  <si>
    <t>capitolo 2160320022  UE (50%)</t>
  </si>
  <si>
    <t>capitolo   2160320016
Regione  (15 %)</t>
  </si>
  <si>
    <t>capitolo  2160320021   STATO  (35 %)</t>
  </si>
  <si>
    <t>Ferrara Patrizia</t>
  </si>
  <si>
    <t xml:space="preserve">Ascolani Francesco </t>
  </si>
  <si>
    <t>01/1.B/2020</t>
  </si>
  <si>
    <t>02/1.B/2020</t>
  </si>
  <si>
    <t>03/1.B/2020</t>
  </si>
  <si>
    <t>04/1.B/2020</t>
  </si>
  <si>
    <t>05/1.B/2020</t>
  </si>
  <si>
    <t>06/1.B/2020</t>
  </si>
  <si>
    <t>07/1.B/2020</t>
  </si>
  <si>
    <t>08/1.B/2020</t>
  </si>
  <si>
    <t>09/1.B/2020</t>
  </si>
  <si>
    <t>10/1.B/2020</t>
  </si>
  <si>
    <t>11/1.B/2020</t>
  </si>
  <si>
    <t>12/1.B/2020</t>
  </si>
  <si>
    <t>13/1.B/2020</t>
  </si>
  <si>
    <t>14/1.B/2020</t>
  </si>
  <si>
    <t>15/1.B/2020</t>
  </si>
  <si>
    <t>FRRPRZ65B54H769P/01344830441</t>
  </si>
  <si>
    <t>PRSGPP59R25H769W/01425280441</t>
  </si>
  <si>
    <t>MZZLVE53C16C901V/01477890444</t>
  </si>
  <si>
    <t>ZMBBBR74P44A462G/02109380440</t>
  </si>
  <si>
    <t>Contrada Boccabianca n. 81</t>
  </si>
  <si>
    <t>Cupra Marittima (AP)</t>
  </si>
  <si>
    <t>San Benedetto del Tronto</t>
  </si>
  <si>
    <t>Via Bernini, 4</t>
  </si>
  <si>
    <t>Via Valle Piana snc</t>
  </si>
  <si>
    <t>Pescheria Pallottini Maria di Prosperi Giuseppe</t>
  </si>
  <si>
    <t>Ittica LP srls</t>
  </si>
  <si>
    <t>Mazzagufo Elvio</t>
  </si>
  <si>
    <t>Via Ponza, 100</t>
  </si>
  <si>
    <t>O.P. ABRUZZO PESCA SOC. COOP</t>
  </si>
  <si>
    <t>Via Cadore, 11</t>
  </si>
  <si>
    <t>Chalet La Bussola dei F.lli del Zompo &amp; C. snc</t>
  </si>
  <si>
    <t>Viale Marconi, 27</t>
  </si>
  <si>
    <t>Grottammare (AP)</t>
  </si>
  <si>
    <t xml:space="preserve">Via Bologna, 64 </t>
  </si>
  <si>
    <t xml:space="preserve"> Consorzio Economia Ittica Marina Sanbenedettese - Ceimas </t>
  </si>
  <si>
    <t>Via A. Murri, 62</t>
  </si>
  <si>
    <t>Cooperativa B.D.P.T. scrl</t>
  </si>
  <si>
    <t>Zambuchini Barbara</t>
  </si>
  <si>
    <t>F.ne Lisciano, 62</t>
  </si>
  <si>
    <t>Toral srl</t>
  </si>
  <si>
    <t>Via Luigi Ferri, 84</t>
  </si>
  <si>
    <t>Via Turati, 2</t>
  </si>
  <si>
    <t>Partners in Service srls</t>
  </si>
  <si>
    <t>Basili Marco impresa individuale</t>
  </si>
  <si>
    <t xml:space="preserve">Blu Marine Service soc. coop. </t>
  </si>
  <si>
    <t>Martinsicuro (TE)</t>
  </si>
  <si>
    <t xml:space="preserve">Allegato A:  GRADUATORIA ISTANZE AMMESSE A CONTRIBUTO AVVISO PUBBLICO Azione 1.B - Reg. (UE) n. 1303/2013 e Reg. (UE) n. 508/2014. PO FEAMP 2014/2020 - Priorità IV - Sviluppo locale di tipo partecipativo (CLLD). Integrazione socio-economica territoriale - emanato dal Flag Marche Sud - Associazione temporanea di scopo </t>
  </si>
  <si>
    <t xml:space="preserve">Allegato B:  CONCESSIONE CONTRIBUTI Azione 1.B - Reg. (UE) n. 1303/2013 e Reg. (UE) n. 508/2014. PO FEAMP 2014/2020 - Priorità IV - Sviluppo locale di tipo partecipativo (CLLD). Integrazione socio-economica territoriale - emanato dal Flag Marche Sud - Associazione temporanea di scopo </t>
  </si>
  <si>
    <t>Contributo richiesto</t>
  </si>
  <si>
    <t>NOTA</t>
  </si>
  <si>
    <t>TOTALE</t>
  </si>
  <si>
    <t>CRRFNC68T08G920N</t>
  </si>
  <si>
    <t>Via Mazzini, 35</t>
  </si>
  <si>
    <t>Ciarrocchi Francesco</t>
  </si>
  <si>
    <t>01939880447</t>
  </si>
  <si>
    <t>02036790448</t>
  </si>
  <si>
    <t>01790440679</t>
  </si>
  <si>
    <t>02138060443</t>
  </si>
  <si>
    <t>Via Monte San Michele, 30/A</t>
  </si>
  <si>
    <t>Via dei Castani, 100</t>
  </si>
  <si>
    <t>San Benedetto del Tronto (AP)</t>
  </si>
  <si>
    <t>16/1.B/2020</t>
  </si>
  <si>
    <t>Via Luciani, 57</t>
  </si>
  <si>
    <t xml:space="preserve">Allegato C: ISTANZE NON AMMESSE A CONTRIBUTO AVVISO PUBBLICO Azione 1.B - Reg. (UE) n. 1303/2013 e Reg. (UE) n. 508/2014. PO FEAMP 2014/2020 - Priorità IV - Sviluppo locale di tipo partecipativo (CLLD). Integrazione socio-economica territoriale - emanato dal Flag Marche Sud - Associazione temporanea di scopo </t>
  </si>
  <si>
    <t>02044510440</t>
  </si>
  <si>
    <t>01069830444</t>
  </si>
  <si>
    <t>01706980677</t>
  </si>
  <si>
    <t>02202180440</t>
  </si>
  <si>
    <r>
      <t>SCLFNC51</t>
    </r>
    <r>
      <rPr>
        <sz val="11"/>
        <rFont val="Calibri"/>
        <family val="2"/>
        <scheme val="minor"/>
      </rPr>
      <t>L11H769L</t>
    </r>
    <r>
      <rPr>
        <sz val="11"/>
        <color theme="1"/>
        <rFont val="Calibri"/>
        <family val="2"/>
        <scheme val="minor"/>
      </rPr>
      <t>/00984570440</t>
    </r>
  </si>
  <si>
    <t>SCLFNC51L11H769L/00984570440</t>
  </si>
  <si>
    <t>02362240448</t>
  </si>
  <si>
    <t>Via Cristoforo Colombo, 94/98</t>
  </si>
  <si>
    <t>Motivi di esclusione riportati nel documento istruttorio del presente  decreto</t>
  </si>
  <si>
    <t>Ascoli Piceno (AP)</t>
  </si>
  <si>
    <t>Pedaso (FM)</t>
  </si>
  <si>
    <t>BSLMRC78A15H769F/01914340441</t>
  </si>
  <si>
    <t xml:space="preserve">Impresa di Pesca F.lli Voltattorni di Voltattorni Luigi e Stefano snc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</si>
</sst>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&quot;€&quot;\ #,##0.00;[Red]\-&quot;€&quot;\ 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8" fontId="0" fillId="0" borderId="1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8" fontId="0" fillId="0" borderId="8" xfId="0" applyNumberForma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8" xfId="0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/>
    </xf>
    <xf numFmtId="164" fontId="9" fillId="0" borderId="5" xfId="0" applyNumberFormat="1" applyFont="1" applyBorder="1" applyAlignment="1">
      <alignment vertical="center"/>
    </xf>
    <xf numFmtId="8" fontId="4" fillId="3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8" fontId="0" fillId="3" borderId="8" xfId="0" applyNumberForma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8"/>
  <sheetViews>
    <sheetView topLeftCell="A4" zoomScale="90" zoomScaleNormal="90" workbookViewId="0">
      <selection activeCell="A11" sqref="A11:XFD11"/>
    </sheetView>
  </sheetViews>
  <sheetFormatPr defaultColWidth="9.140625" defaultRowHeight="15" x14ac:dyDescent="0.25"/>
  <cols>
    <col min="1" max="1" width="4.5703125" style="2" customWidth="1"/>
    <col min="2" max="2" width="11.42578125" style="2" customWidth="1"/>
    <col min="3" max="3" width="13.28515625" style="2" customWidth="1"/>
    <col min="4" max="4" width="58.85546875" style="2" customWidth="1"/>
    <col min="5" max="5" width="38.5703125" style="2" customWidth="1"/>
    <col min="6" max="6" width="34.140625" style="2" customWidth="1"/>
    <col min="7" max="7" width="30.42578125" style="2" customWidth="1"/>
    <col min="8" max="8" width="9.140625" style="2"/>
    <col min="9" max="9" width="13.140625" style="2" bestFit="1" customWidth="1"/>
    <col min="10" max="10" width="12.5703125" style="2" bestFit="1" customWidth="1"/>
    <col min="11" max="11" width="12.28515625" style="2" customWidth="1"/>
    <col min="12" max="12" width="9.5703125" style="2" bestFit="1" customWidth="1"/>
    <col min="13" max="13" width="33.85546875" style="2" customWidth="1"/>
    <col min="14" max="16384" width="9.140625" style="2"/>
  </cols>
  <sheetData>
    <row r="3" spans="1:13" ht="51.75" customHeight="1" x14ac:dyDescent="0.25">
      <c r="A3" s="39" t="s">
        <v>63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3" ht="15.75" x14ac:dyDescent="0.25">
      <c r="A4" s="3"/>
    </row>
    <row r="6" spans="1:13" ht="25.5" x14ac:dyDescent="0.25">
      <c r="B6" s="1" t="s">
        <v>0</v>
      </c>
      <c r="C6" s="1" t="s">
        <v>8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</v>
      </c>
      <c r="J6" s="1" t="s">
        <v>9</v>
      </c>
      <c r="K6" s="1" t="s">
        <v>2</v>
      </c>
    </row>
    <row r="7" spans="1:13" s="10" customFormat="1" ht="18" customHeight="1" x14ac:dyDescent="0.25">
      <c r="A7" s="9">
        <v>1</v>
      </c>
      <c r="B7" s="9">
        <v>6</v>
      </c>
      <c r="C7" s="9" t="s">
        <v>17</v>
      </c>
      <c r="D7" s="9" t="s">
        <v>60</v>
      </c>
      <c r="E7" s="12" t="s">
        <v>92</v>
      </c>
      <c r="F7" s="9" t="s">
        <v>36</v>
      </c>
      <c r="G7" s="9" t="s">
        <v>37</v>
      </c>
      <c r="H7" s="9">
        <v>63064</v>
      </c>
      <c r="I7" s="13">
        <v>7569.69</v>
      </c>
      <c r="J7" s="13">
        <v>6055.75</v>
      </c>
      <c r="K7" s="14">
        <v>0.8</v>
      </c>
      <c r="L7" s="17"/>
    </row>
    <row r="8" spans="1:13" s="10" customFormat="1" ht="18" customHeight="1" x14ac:dyDescent="0.25">
      <c r="A8" s="9">
        <v>2</v>
      </c>
      <c r="B8" s="9">
        <v>6</v>
      </c>
      <c r="C8" s="9" t="s">
        <v>18</v>
      </c>
      <c r="D8" s="9" t="s">
        <v>15</v>
      </c>
      <c r="E8" s="12" t="s">
        <v>32</v>
      </c>
      <c r="F8" s="9" t="s">
        <v>40</v>
      </c>
      <c r="G8" s="9" t="s">
        <v>77</v>
      </c>
      <c r="H8" s="9">
        <v>63074</v>
      </c>
      <c r="I8" s="13">
        <v>42650</v>
      </c>
      <c r="J8" s="13">
        <v>19192.5</v>
      </c>
      <c r="K8" s="14">
        <v>0.45</v>
      </c>
      <c r="L8" s="17"/>
    </row>
    <row r="9" spans="1:13" s="5" customFormat="1" ht="18" customHeight="1" x14ac:dyDescent="0.25">
      <c r="A9" s="9">
        <v>3</v>
      </c>
      <c r="B9" s="9">
        <v>6</v>
      </c>
      <c r="C9" s="9" t="s">
        <v>19</v>
      </c>
      <c r="D9" s="9" t="s">
        <v>16</v>
      </c>
      <c r="E9" s="9" t="s">
        <v>86</v>
      </c>
      <c r="F9" s="9" t="s">
        <v>39</v>
      </c>
      <c r="G9" s="9" t="s">
        <v>77</v>
      </c>
      <c r="H9" s="9">
        <v>63074</v>
      </c>
      <c r="I9" s="13">
        <v>21843.1</v>
      </c>
      <c r="J9" s="13">
        <v>16382.33</v>
      </c>
      <c r="K9" s="14">
        <v>0.75</v>
      </c>
      <c r="L9" s="17"/>
    </row>
    <row r="10" spans="1:13" s="10" customFormat="1" ht="18" customHeight="1" x14ac:dyDescent="0.25">
      <c r="A10" s="9">
        <v>4</v>
      </c>
      <c r="B10" s="9">
        <v>5</v>
      </c>
      <c r="C10" s="33" t="s">
        <v>20</v>
      </c>
      <c r="D10" s="33" t="s">
        <v>41</v>
      </c>
      <c r="E10" s="34" t="s">
        <v>33</v>
      </c>
      <c r="F10" s="9" t="s">
        <v>79</v>
      </c>
      <c r="G10" s="9" t="s">
        <v>77</v>
      </c>
      <c r="H10" s="9">
        <v>63074</v>
      </c>
      <c r="I10" s="13">
        <v>45550</v>
      </c>
      <c r="J10" s="13">
        <v>20000</v>
      </c>
      <c r="K10" s="14">
        <v>0.439</v>
      </c>
      <c r="L10" s="17"/>
    </row>
    <row r="11" spans="1:13" s="42" customFormat="1" ht="18" customHeight="1" x14ac:dyDescent="0.25">
      <c r="A11" s="9">
        <v>5</v>
      </c>
      <c r="B11" s="9">
        <v>5</v>
      </c>
      <c r="C11" s="9" t="s">
        <v>21</v>
      </c>
      <c r="D11" s="9" t="s">
        <v>42</v>
      </c>
      <c r="E11" s="12" t="s">
        <v>87</v>
      </c>
      <c r="F11" s="9" t="s">
        <v>88</v>
      </c>
      <c r="G11" s="9" t="s">
        <v>77</v>
      </c>
      <c r="H11" s="9">
        <v>63074</v>
      </c>
      <c r="I11" s="16">
        <v>34950</v>
      </c>
      <c r="J11" s="13">
        <v>15727.5</v>
      </c>
      <c r="K11" s="14">
        <v>0.45</v>
      </c>
      <c r="L11" s="41"/>
    </row>
    <row r="12" spans="1:13" s="5" customFormat="1" ht="18" customHeight="1" x14ac:dyDescent="0.25">
      <c r="A12" s="9">
        <v>6</v>
      </c>
      <c r="B12" s="9">
        <v>5</v>
      </c>
      <c r="C12" s="9" t="s">
        <v>22</v>
      </c>
      <c r="D12" s="9" t="s">
        <v>43</v>
      </c>
      <c r="E12" s="9" t="s">
        <v>34</v>
      </c>
      <c r="F12" s="9" t="s">
        <v>44</v>
      </c>
      <c r="G12" s="9" t="s">
        <v>49</v>
      </c>
      <c r="H12" s="9">
        <v>63066</v>
      </c>
      <c r="I12" s="13">
        <v>19590.88</v>
      </c>
      <c r="J12" s="13">
        <v>14693.16</v>
      </c>
      <c r="K12" s="14">
        <v>0.75</v>
      </c>
      <c r="L12" s="17"/>
    </row>
    <row r="13" spans="1:13" s="5" customFormat="1" ht="18" customHeight="1" x14ac:dyDescent="0.25">
      <c r="A13" s="9">
        <v>7</v>
      </c>
      <c r="B13" s="9">
        <v>5</v>
      </c>
      <c r="C13" s="33" t="s">
        <v>23</v>
      </c>
      <c r="D13" s="33" t="s">
        <v>45</v>
      </c>
      <c r="E13" s="35" t="s">
        <v>73</v>
      </c>
      <c r="F13" s="9" t="s">
        <v>76</v>
      </c>
      <c r="G13" s="9" t="s">
        <v>62</v>
      </c>
      <c r="H13" s="9">
        <v>64014</v>
      </c>
      <c r="I13" s="13">
        <v>20400</v>
      </c>
      <c r="J13" s="13">
        <v>15300</v>
      </c>
      <c r="K13" s="14">
        <v>0.75</v>
      </c>
      <c r="L13" s="17"/>
    </row>
    <row r="14" spans="1:13" s="5" customFormat="1" ht="18" customHeight="1" x14ac:dyDescent="0.25">
      <c r="A14" s="9">
        <v>8</v>
      </c>
      <c r="B14" s="9">
        <v>4</v>
      </c>
      <c r="C14" s="9" t="s">
        <v>24</v>
      </c>
      <c r="D14" s="9" t="s">
        <v>61</v>
      </c>
      <c r="E14" s="12" t="s">
        <v>81</v>
      </c>
      <c r="F14" s="9" t="s">
        <v>46</v>
      </c>
      <c r="G14" s="9" t="s">
        <v>77</v>
      </c>
      <c r="H14" s="9">
        <v>63074</v>
      </c>
      <c r="I14" s="13">
        <v>10917.66</v>
      </c>
      <c r="J14" s="13">
        <v>8734.1299999999992</v>
      </c>
      <c r="K14" s="14">
        <v>0.8</v>
      </c>
      <c r="L14" s="17"/>
      <c r="M14" s="32"/>
    </row>
    <row r="15" spans="1:13" s="5" customFormat="1" ht="18" customHeight="1" x14ac:dyDescent="0.25">
      <c r="A15" s="9">
        <v>9</v>
      </c>
      <c r="B15" s="9">
        <v>4</v>
      </c>
      <c r="C15" s="9" t="s">
        <v>26</v>
      </c>
      <c r="D15" s="33" t="s">
        <v>93</v>
      </c>
      <c r="E15" s="12" t="s">
        <v>82</v>
      </c>
      <c r="F15" s="9" t="s">
        <v>50</v>
      </c>
      <c r="G15" s="9" t="s">
        <v>49</v>
      </c>
      <c r="H15" s="9">
        <v>63066</v>
      </c>
      <c r="I15" s="13">
        <v>41216</v>
      </c>
      <c r="J15" s="13">
        <v>19000</v>
      </c>
      <c r="K15" s="14">
        <v>0.46089999999999998</v>
      </c>
      <c r="L15" s="10"/>
    </row>
    <row r="16" spans="1:13" s="5" customFormat="1" ht="18" customHeight="1" x14ac:dyDescent="0.25">
      <c r="A16" s="9">
        <v>10</v>
      </c>
      <c r="B16" s="9">
        <v>3</v>
      </c>
      <c r="C16" s="33" t="s">
        <v>27</v>
      </c>
      <c r="D16" s="33" t="s">
        <v>51</v>
      </c>
      <c r="E16" s="35" t="s">
        <v>74</v>
      </c>
      <c r="F16" s="9" t="s">
        <v>75</v>
      </c>
      <c r="G16" s="9" t="s">
        <v>77</v>
      </c>
      <c r="H16" s="9">
        <v>63074</v>
      </c>
      <c r="I16" s="13">
        <v>29850</v>
      </c>
      <c r="J16" s="13">
        <v>20000</v>
      </c>
      <c r="K16" s="14">
        <v>0.67</v>
      </c>
      <c r="L16" s="10"/>
    </row>
    <row r="17" spans="1:12" s="5" customFormat="1" ht="18" customHeight="1" x14ac:dyDescent="0.25">
      <c r="A17" s="9">
        <v>11</v>
      </c>
      <c r="B17" s="9">
        <v>3</v>
      </c>
      <c r="C17" s="9" t="s">
        <v>29</v>
      </c>
      <c r="D17" s="9" t="s">
        <v>54</v>
      </c>
      <c r="E17" s="9" t="s">
        <v>35</v>
      </c>
      <c r="F17" s="9" t="s">
        <v>55</v>
      </c>
      <c r="G17" s="9" t="s">
        <v>90</v>
      </c>
      <c r="H17" s="9">
        <v>63100</v>
      </c>
      <c r="I17" s="13">
        <v>22580.41</v>
      </c>
      <c r="J17" s="13">
        <v>19086.25</v>
      </c>
      <c r="K17" s="14">
        <v>0.84519999999999995</v>
      </c>
      <c r="L17" s="10"/>
    </row>
    <row r="18" spans="1:12" s="5" customFormat="1" ht="18" customHeight="1" x14ac:dyDescent="0.25">
      <c r="A18" s="9">
        <v>12</v>
      </c>
      <c r="B18" s="9">
        <v>2</v>
      </c>
      <c r="C18" s="9" t="s">
        <v>30</v>
      </c>
      <c r="D18" s="9" t="s">
        <v>56</v>
      </c>
      <c r="E18" s="12" t="s">
        <v>83</v>
      </c>
      <c r="F18" s="9" t="s">
        <v>57</v>
      </c>
      <c r="G18" s="9" t="s">
        <v>77</v>
      </c>
      <c r="H18" s="9">
        <v>63074</v>
      </c>
      <c r="I18" s="13">
        <v>64559.57</v>
      </c>
      <c r="J18" s="13">
        <v>20000</v>
      </c>
      <c r="K18" s="14">
        <v>0.3</v>
      </c>
      <c r="L18" s="10"/>
    </row>
    <row r="19" spans="1:12" s="10" customFormat="1" ht="18" customHeight="1" x14ac:dyDescent="0.25">
      <c r="A19" s="9">
        <v>13</v>
      </c>
      <c r="B19" s="15">
        <v>2</v>
      </c>
      <c r="C19" s="9" t="s">
        <v>31</v>
      </c>
      <c r="D19" s="15" t="s">
        <v>59</v>
      </c>
      <c r="E19" s="12" t="s">
        <v>84</v>
      </c>
      <c r="F19" s="9" t="s">
        <v>58</v>
      </c>
      <c r="G19" s="9" t="s">
        <v>77</v>
      </c>
      <c r="H19" s="9">
        <v>63074</v>
      </c>
      <c r="I19" s="13">
        <v>30519</v>
      </c>
      <c r="J19" s="13">
        <v>15259.5</v>
      </c>
      <c r="K19" s="14">
        <v>0.5</v>
      </c>
    </row>
    <row r="20" spans="1:12" x14ac:dyDescent="0.25">
      <c r="I20" s="11">
        <f>SUM(I7:I19)</f>
        <v>392196.31</v>
      </c>
      <c r="J20" s="11">
        <f>SUM(J7:J19)</f>
        <v>209431.12</v>
      </c>
    </row>
    <row r="23" spans="1:12" x14ac:dyDescent="0.25">
      <c r="C23" s="2" t="s">
        <v>11</v>
      </c>
      <c r="I23" s="8"/>
      <c r="J23" s="8"/>
      <c r="K23" s="8"/>
      <c r="L23" s="8"/>
    </row>
    <row r="24" spans="1:12" x14ac:dyDescent="0.25">
      <c r="K24" s="8"/>
    </row>
    <row r="26" spans="1:12" x14ac:dyDescent="0.25">
      <c r="D26" s="5"/>
      <c r="J26" s="8"/>
    </row>
    <row r="27" spans="1:12" x14ac:dyDescent="0.25">
      <c r="D27" s="5"/>
    </row>
    <row r="28" spans="1:12" x14ac:dyDescent="0.25">
      <c r="D28" s="5"/>
    </row>
  </sheetData>
  <mergeCells count="1">
    <mergeCell ref="A3:K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Normal="100" workbookViewId="0">
      <selection activeCell="A8" sqref="A8:XFD8"/>
    </sheetView>
  </sheetViews>
  <sheetFormatPr defaultColWidth="9.140625" defaultRowHeight="15" x14ac:dyDescent="0.25"/>
  <cols>
    <col min="1" max="1" width="14.42578125" style="4" customWidth="1"/>
    <col min="2" max="2" width="60.7109375" style="4" customWidth="1"/>
    <col min="3" max="3" width="39.140625" style="4" customWidth="1"/>
    <col min="4" max="4" width="27.42578125" style="4" customWidth="1"/>
    <col min="5" max="5" width="28" style="4" customWidth="1"/>
    <col min="6" max="6" width="7" style="4" customWidth="1"/>
    <col min="7" max="7" width="11.85546875" style="4" bestFit="1" customWidth="1"/>
    <col min="8" max="8" width="18.28515625" style="4" customWidth="1"/>
    <col min="9" max="9" width="19.140625" style="4" customWidth="1"/>
    <col min="10" max="10" width="19.85546875" style="4" customWidth="1"/>
    <col min="11" max="16384" width="9.140625" style="4"/>
  </cols>
  <sheetData>
    <row r="1" spans="1:11" ht="72" customHeight="1" x14ac:dyDescent="0.25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1" ht="63.75" customHeight="1" x14ac:dyDescent="0.25">
      <c r="A3" s="6" t="s">
        <v>8</v>
      </c>
      <c r="B3" s="6" t="s">
        <v>3</v>
      </c>
      <c r="C3" s="1" t="s">
        <v>4</v>
      </c>
      <c r="D3" s="1" t="s">
        <v>5</v>
      </c>
      <c r="E3" s="1" t="s">
        <v>6</v>
      </c>
      <c r="F3" s="23" t="s">
        <v>7</v>
      </c>
      <c r="G3" s="27" t="s">
        <v>10</v>
      </c>
      <c r="H3" s="25" t="s">
        <v>12</v>
      </c>
      <c r="I3" s="6" t="s">
        <v>14</v>
      </c>
      <c r="J3" s="6" t="s">
        <v>13</v>
      </c>
      <c r="K3" s="7"/>
    </row>
    <row r="4" spans="1:11" ht="30" customHeight="1" x14ac:dyDescent="0.25">
      <c r="A4" s="9" t="s">
        <v>17</v>
      </c>
      <c r="B4" s="9" t="s">
        <v>60</v>
      </c>
      <c r="C4" s="12" t="s">
        <v>92</v>
      </c>
      <c r="D4" s="9" t="s">
        <v>36</v>
      </c>
      <c r="E4" s="9" t="s">
        <v>37</v>
      </c>
      <c r="F4" s="24">
        <v>63064</v>
      </c>
      <c r="G4" s="28">
        <v>6055.75</v>
      </c>
      <c r="H4" s="26">
        <f>G4*0.5</f>
        <v>3027.875</v>
      </c>
      <c r="I4" s="22">
        <f>G4*0.35</f>
        <v>2119.5124999999998</v>
      </c>
      <c r="J4" s="22">
        <f>G4*0.15</f>
        <v>908.36249999999995</v>
      </c>
    </row>
    <row r="5" spans="1:11" ht="21.75" customHeight="1" x14ac:dyDescent="0.25">
      <c r="A5" s="9" t="s">
        <v>18</v>
      </c>
      <c r="B5" s="9" t="s">
        <v>15</v>
      </c>
      <c r="C5" s="12" t="s">
        <v>32</v>
      </c>
      <c r="D5" s="9" t="s">
        <v>40</v>
      </c>
      <c r="E5" s="9" t="s">
        <v>77</v>
      </c>
      <c r="F5" s="24">
        <v>63074</v>
      </c>
      <c r="G5" s="28">
        <v>19192.5</v>
      </c>
      <c r="H5" s="26">
        <f t="shared" ref="H5:H16" si="0">G5*0.5</f>
        <v>9596.25</v>
      </c>
      <c r="I5" s="22">
        <f t="shared" ref="I5:I16" si="1">G5*0.35</f>
        <v>6717.375</v>
      </c>
      <c r="J5" s="22">
        <f>(G5*0.15)-0.01</f>
        <v>2878.8649999999998</v>
      </c>
    </row>
    <row r="6" spans="1:11" ht="23.25" customHeight="1" x14ac:dyDescent="0.25">
      <c r="A6" s="9" t="s">
        <v>19</v>
      </c>
      <c r="B6" s="9" t="s">
        <v>16</v>
      </c>
      <c r="C6" s="9" t="s">
        <v>85</v>
      </c>
      <c r="D6" s="9" t="s">
        <v>39</v>
      </c>
      <c r="E6" s="9" t="s">
        <v>77</v>
      </c>
      <c r="F6" s="24">
        <v>63074</v>
      </c>
      <c r="G6" s="28">
        <v>16382.33</v>
      </c>
      <c r="H6" s="26">
        <f t="shared" si="0"/>
        <v>8191.165</v>
      </c>
      <c r="I6" s="22">
        <f t="shared" si="1"/>
        <v>5733.8154999999997</v>
      </c>
      <c r="J6" s="22">
        <f>(G6*0.15)-0.01</f>
        <v>2457.3394999999996</v>
      </c>
    </row>
    <row r="7" spans="1:11" ht="23.25" customHeight="1" x14ac:dyDescent="0.25">
      <c r="A7" s="33" t="s">
        <v>20</v>
      </c>
      <c r="B7" s="33" t="s">
        <v>41</v>
      </c>
      <c r="C7" s="34" t="s">
        <v>33</v>
      </c>
      <c r="D7" s="9" t="s">
        <v>79</v>
      </c>
      <c r="E7" s="9" t="s">
        <v>77</v>
      </c>
      <c r="F7" s="9">
        <v>63074</v>
      </c>
      <c r="G7" s="28">
        <v>20000</v>
      </c>
      <c r="H7" s="26">
        <f t="shared" ref="H7" si="2">G7*0.5</f>
        <v>10000</v>
      </c>
      <c r="I7" s="22">
        <f t="shared" ref="I7" si="3">G7*0.35</f>
        <v>7000</v>
      </c>
      <c r="J7" s="22">
        <f>(G7*0.15)</f>
        <v>3000</v>
      </c>
    </row>
    <row r="8" spans="1:11" s="29" customFormat="1" ht="23.25" customHeight="1" x14ac:dyDescent="0.25">
      <c r="A8" s="9" t="s">
        <v>21</v>
      </c>
      <c r="B8" s="9" t="s">
        <v>42</v>
      </c>
      <c r="C8" s="12" t="s">
        <v>87</v>
      </c>
      <c r="D8" s="9" t="s">
        <v>88</v>
      </c>
      <c r="E8" s="9" t="s">
        <v>38</v>
      </c>
      <c r="F8" s="9">
        <v>63074</v>
      </c>
      <c r="G8" s="13">
        <v>15727.5</v>
      </c>
      <c r="H8" s="43">
        <v>7863.75</v>
      </c>
      <c r="I8" s="36">
        <v>5504.63</v>
      </c>
      <c r="J8" s="36">
        <v>2359.12</v>
      </c>
    </row>
    <row r="9" spans="1:11" ht="23.25" customHeight="1" x14ac:dyDescent="0.25">
      <c r="A9" s="9" t="s">
        <v>22</v>
      </c>
      <c r="B9" s="9" t="s">
        <v>43</v>
      </c>
      <c r="C9" s="9" t="s">
        <v>34</v>
      </c>
      <c r="D9" s="9" t="s">
        <v>44</v>
      </c>
      <c r="E9" s="9" t="s">
        <v>49</v>
      </c>
      <c r="F9" s="24">
        <v>63066</v>
      </c>
      <c r="G9" s="28">
        <v>14693.16</v>
      </c>
      <c r="H9" s="26">
        <f t="shared" si="0"/>
        <v>7346.58</v>
      </c>
      <c r="I9" s="22">
        <f t="shared" si="1"/>
        <v>5142.6059999999998</v>
      </c>
      <c r="J9" s="22">
        <f t="shared" ref="J9:J15" si="4">G9*0.15</f>
        <v>2203.9739999999997</v>
      </c>
    </row>
    <row r="10" spans="1:11" ht="23.25" customHeight="1" x14ac:dyDescent="0.25">
      <c r="A10" s="33" t="s">
        <v>23</v>
      </c>
      <c r="B10" s="33" t="s">
        <v>45</v>
      </c>
      <c r="C10" s="35" t="s">
        <v>73</v>
      </c>
      <c r="D10" s="9" t="s">
        <v>76</v>
      </c>
      <c r="E10" s="9" t="s">
        <v>62</v>
      </c>
      <c r="F10" s="9">
        <v>64014</v>
      </c>
      <c r="G10" s="28">
        <v>15300</v>
      </c>
      <c r="H10" s="26">
        <f t="shared" ref="H10" si="5">G10*0.5</f>
        <v>7650</v>
      </c>
      <c r="I10" s="22">
        <f t="shared" ref="I10" si="6">G10*0.35</f>
        <v>5355</v>
      </c>
      <c r="J10" s="36">
        <f>(G10*0.15)</f>
        <v>2295</v>
      </c>
    </row>
    <row r="11" spans="1:11" ht="30" x14ac:dyDescent="0.25">
      <c r="A11" s="9" t="s">
        <v>24</v>
      </c>
      <c r="B11" s="9" t="s">
        <v>61</v>
      </c>
      <c r="C11" s="12" t="s">
        <v>81</v>
      </c>
      <c r="D11" s="9" t="s">
        <v>46</v>
      </c>
      <c r="E11" s="9" t="s">
        <v>77</v>
      </c>
      <c r="F11" s="24">
        <v>63074</v>
      </c>
      <c r="G11" s="28">
        <v>8734.1299999999992</v>
      </c>
      <c r="H11" s="26">
        <f t="shared" si="0"/>
        <v>4367.0649999999996</v>
      </c>
      <c r="I11" s="22">
        <f t="shared" si="1"/>
        <v>3056.9454999999994</v>
      </c>
      <c r="J11" s="22">
        <f>(G11*0.15)-0.01</f>
        <v>1310.1094999999998</v>
      </c>
    </row>
    <row r="12" spans="1:11" x14ac:dyDescent="0.25">
      <c r="A12" s="9" t="s">
        <v>26</v>
      </c>
      <c r="B12" s="33" t="s">
        <v>93</v>
      </c>
      <c r="C12" s="12" t="s">
        <v>82</v>
      </c>
      <c r="D12" s="9" t="s">
        <v>50</v>
      </c>
      <c r="E12" s="9" t="s">
        <v>49</v>
      </c>
      <c r="F12" s="24">
        <v>63066</v>
      </c>
      <c r="G12" s="28">
        <v>19000</v>
      </c>
      <c r="H12" s="26">
        <f t="shared" si="0"/>
        <v>9500</v>
      </c>
      <c r="I12" s="22">
        <f t="shared" si="1"/>
        <v>6650</v>
      </c>
      <c r="J12" s="22">
        <f t="shared" si="4"/>
        <v>2850</v>
      </c>
    </row>
    <row r="13" spans="1:11" ht="30" x14ac:dyDescent="0.25">
      <c r="A13" s="33" t="s">
        <v>27</v>
      </c>
      <c r="B13" s="33" t="s">
        <v>51</v>
      </c>
      <c r="C13" s="35" t="s">
        <v>74</v>
      </c>
      <c r="D13" s="9" t="s">
        <v>75</v>
      </c>
      <c r="E13" s="9" t="s">
        <v>77</v>
      </c>
      <c r="F13" s="9">
        <v>63074</v>
      </c>
      <c r="G13" s="28">
        <v>20000</v>
      </c>
      <c r="H13" s="26">
        <f t="shared" si="0"/>
        <v>10000</v>
      </c>
      <c r="I13" s="22">
        <f t="shared" si="1"/>
        <v>7000</v>
      </c>
      <c r="J13" s="22">
        <f>(G13*0.15)</f>
        <v>3000</v>
      </c>
    </row>
    <row r="14" spans="1:11" x14ac:dyDescent="0.25">
      <c r="A14" s="9" t="s">
        <v>29</v>
      </c>
      <c r="B14" s="9" t="s">
        <v>54</v>
      </c>
      <c r="C14" s="9" t="s">
        <v>35</v>
      </c>
      <c r="D14" s="9" t="s">
        <v>55</v>
      </c>
      <c r="E14" s="9" t="s">
        <v>90</v>
      </c>
      <c r="F14" s="24">
        <v>63100</v>
      </c>
      <c r="G14" s="28">
        <v>19086.25</v>
      </c>
      <c r="H14" s="26">
        <f t="shared" si="0"/>
        <v>9543.125</v>
      </c>
      <c r="I14" s="22">
        <f t="shared" si="1"/>
        <v>6680.1875</v>
      </c>
      <c r="J14" s="22">
        <f>(G14*0.15)-0.01</f>
        <v>2862.9274999999998</v>
      </c>
    </row>
    <row r="15" spans="1:11" ht="30" x14ac:dyDescent="0.25">
      <c r="A15" s="9" t="s">
        <v>30</v>
      </c>
      <c r="B15" s="9" t="s">
        <v>56</v>
      </c>
      <c r="C15" s="12" t="s">
        <v>83</v>
      </c>
      <c r="D15" s="9" t="s">
        <v>57</v>
      </c>
      <c r="E15" s="9" t="s">
        <v>77</v>
      </c>
      <c r="F15" s="24">
        <v>63074</v>
      </c>
      <c r="G15" s="28">
        <v>20000</v>
      </c>
      <c r="H15" s="26">
        <f t="shared" si="0"/>
        <v>10000</v>
      </c>
      <c r="I15" s="22">
        <f t="shared" si="1"/>
        <v>7000</v>
      </c>
      <c r="J15" s="22">
        <f t="shared" si="4"/>
        <v>3000</v>
      </c>
    </row>
    <row r="16" spans="1:11" ht="30" x14ac:dyDescent="0.25">
      <c r="A16" s="9" t="s">
        <v>31</v>
      </c>
      <c r="B16" s="15" t="s">
        <v>59</v>
      </c>
      <c r="C16" s="12" t="s">
        <v>84</v>
      </c>
      <c r="D16" s="9" t="s">
        <v>58</v>
      </c>
      <c r="E16" s="9" t="s">
        <v>77</v>
      </c>
      <c r="F16" s="24">
        <v>63074</v>
      </c>
      <c r="G16" s="28">
        <v>15259.5</v>
      </c>
      <c r="H16" s="26">
        <f t="shared" si="0"/>
        <v>7629.75</v>
      </c>
      <c r="I16" s="22">
        <f t="shared" si="1"/>
        <v>5340.8249999999998</v>
      </c>
      <c r="J16" s="22">
        <f>(G16*0.15)-0.01</f>
        <v>2288.9149999999995</v>
      </c>
    </row>
    <row r="17" spans="7:10" x14ac:dyDescent="0.25">
      <c r="G17" s="37">
        <f>SUM(G4:G16)</f>
        <v>209431.12</v>
      </c>
      <c r="H17" s="38">
        <f>SUM(H4:H16)+0.02</f>
        <v>104715.58</v>
      </c>
      <c r="I17" s="38">
        <f>SUM(I4:I16)+0.02</f>
        <v>73300.917000000001</v>
      </c>
      <c r="J17" s="38">
        <f>SUM(J4:J16)+0.01</f>
        <v>31414.622999999996</v>
      </c>
    </row>
  </sheetData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621E5-403A-487D-B4F2-92830A039030}">
  <dimension ref="A1:L9"/>
  <sheetViews>
    <sheetView tabSelected="1" zoomScale="70" zoomScaleNormal="70" workbookViewId="0">
      <selection activeCell="J4" sqref="J4:J6"/>
    </sheetView>
  </sheetViews>
  <sheetFormatPr defaultColWidth="9.140625" defaultRowHeight="15" x14ac:dyDescent="0.25"/>
  <cols>
    <col min="1" max="1" width="14.7109375" style="4" customWidth="1"/>
    <col min="2" max="2" width="48" style="4" customWidth="1"/>
    <col min="3" max="3" width="32.140625" style="4" customWidth="1"/>
    <col min="4" max="4" width="27.42578125" style="4" customWidth="1"/>
    <col min="5" max="5" width="28" style="4" customWidth="1"/>
    <col min="6" max="6" width="7" style="4" customWidth="1"/>
    <col min="7" max="7" width="11.85546875" style="4" customWidth="1"/>
    <col min="8" max="8" width="12.85546875" style="4" customWidth="1"/>
    <col min="9" max="9" width="14" style="4" customWidth="1"/>
    <col min="10" max="10" width="49.85546875" style="4" customWidth="1"/>
    <col min="11" max="11" width="9.140625" style="4"/>
    <col min="12" max="12" width="118.28515625" style="4" customWidth="1"/>
    <col min="13" max="16384" width="9.140625" style="4"/>
  </cols>
  <sheetData>
    <row r="1" spans="1:12" ht="37.5" customHeight="1" x14ac:dyDescent="0.25">
      <c r="A1" s="39" t="s">
        <v>80</v>
      </c>
      <c r="B1" s="39"/>
      <c r="C1" s="39"/>
      <c r="D1" s="39"/>
      <c r="E1" s="39"/>
      <c r="F1" s="39"/>
      <c r="G1" s="39"/>
      <c r="H1" s="39"/>
      <c r="I1" s="39"/>
      <c r="J1" s="39"/>
    </row>
    <row r="2" spans="1:12" ht="15.75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2" ht="38.25" x14ac:dyDescent="0.25">
      <c r="A3" s="6" t="s">
        <v>8</v>
      </c>
      <c r="B3" s="6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1</v>
      </c>
      <c r="H3" s="1" t="s">
        <v>65</v>
      </c>
      <c r="I3" s="1" t="s">
        <v>2</v>
      </c>
      <c r="J3" s="1" t="s">
        <v>66</v>
      </c>
    </row>
    <row r="4" spans="1:12" s="29" customFormat="1" ht="30" x14ac:dyDescent="0.25">
      <c r="A4" s="9" t="s">
        <v>25</v>
      </c>
      <c r="B4" s="9" t="s">
        <v>47</v>
      </c>
      <c r="C4" s="12" t="s">
        <v>72</v>
      </c>
      <c r="D4" s="9" t="s">
        <v>48</v>
      </c>
      <c r="E4" s="9" t="s">
        <v>77</v>
      </c>
      <c r="F4" s="9">
        <v>63074</v>
      </c>
      <c r="G4" s="16">
        <v>10750</v>
      </c>
      <c r="H4" s="13">
        <v>8062.5</v>
      </c>
      <c r="I4" s="14">
        <v>0.75</v>
      </c>
      <c r="J4" s="44" t="s">
        <v>89</v>
      </c>
      <c r="K4" s="4"/>
    </row>
    <row r="5" spans="1:12" ht="30" x14ac:dyDescent="0.25">
      <c r="A5" s="9" t="s">
        <v>28</v>
      </c>
      <c r="B5" s="24" t="s">
        <v>53</v>
      </c>
      <c r="C5" s="12" t="s">
        <v>71</v>
      </c>
      <c r="D5" s="30" t="s">
        <v>52</v>
      </c>
      <c r="E5" s="9" t="s">
        <v>77</v>
      </c>
      <c r="F5" s="9">
        <v>63074</v>
      </c>
      <c r="G5" s="16">
        <v>24000</v>
      </c>
      <c r="H5" s="13">
        <v>19200</v>
      </c>
      <c r="I5" s="14">
        <v>0.8</v>
      </c>
      <c r="J5" s="44" t="s">
        <v>89</v>
      </c>
    </row>
    <row r="6" spans="1:12" ht="25.5" x14ac:dyDescent="0.25">
      <c r="A6" s="9" t="s">
        <v>78</v>
      </c>
      <c r="B6" s="9" t="s">
        <v>70</v>
      </c>
      <c r="C6" s="9" t="s">
        <v>68</v>
      </c>
      <c r="D6" s="30" t="s">
        <v>69</v>
      </c>
      <c r="E6" s="9" t="s">
        <v>91</v>
      </c>
      <c r="F6" s="9">
        <v>63827</v>
      </c>
      <c r="G6" s="16">
        <v>0</v>
      </c>
      <c r="H6" s="31">
        <v>0</v>
      </c>
      <c r="I6" s="14">
        <v>0</v>
      </c>
      <c r="J6" s="44" t="s">
        <v>89</v>
      </c>
    </row>
    <row r="7" spans="1:12" x14ac:dyDescent="0.25">
      <c r="A7" s="18" t="s">
        <v>67</v>
      </c>
      <c r="B7" s="19"/>
      <c r="C7" s="19"/>
      <c r="D7" s="19"/>
      <c r="E7" s="19"/>
      <c r="F7" s="18"/>
      <c r="G7" s="20">
        <f>SUM(G4:G6)</f>
        <v>34750</v>
      </c>
      <c r="H7" s="20">
        <f>SUM(H4:H6)</f>
        <v>27262.5</v>
      </c>
      <c r="I7" s="20"/>
      <c r="J7" s="20"/>
    </row>
    <row r="9" spans="1:12" x14ac:dyDescent="0.25">
      <c r="L9" s="21"/>
    </row>
  </sheetData>
  <mergeCells count="2">
    <mergeCell ref="A2:I2"/>
    <mergeCell ref="A1:J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A</vt:lpstr>
      <vt:lpstr>Allegato B</vt:lpstr>
      <vt:lpstr>Allegato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</cp:lastModifiedBy>
  <dcterms:created xsi:type="dcterms:W3CDTF">2017-11-06T14:52:41Z</dcterms:created>
  <dcterms:modified xsi:type="dcterms:W3CDTF">2020-10-13T16:45:56Z</dcterms:modified>
</cp:coreProperties>
</file>